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601" activeTab="0"/>
  </bookViews>
  <sheets>
    <sheet name="gef funding only" sheetId="1" r:id="rId1"/>
    <sheet name="working sheet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gianlucas</author>
  </authors>
  <commentList>
    <comment ref="B7" authorId="0">
      <text>
        <r>
          <rPr>
            <b/>
            <sz val="9"/>
            <rFont val="Tahoma"/>
            <family val="2"/>
          </rPr>
          <t>gianlucas:</t>
        </r>
        <r>
          <rPr>
            <sz val="9"/>
            <rFont val="Tahoma"/>
            <family val="2"/>
          </rPr>
          <t xml:space="preserve">
pending feasibilty assessment during biorap
 </t>
        </r>
      </text>
    </comment>
  </commentList>
</comments>
</file>

<file path=xl/sharedStrings.xml><?xml version="1.0" encoding="utf-8"?>
<sst xmlns="http://schemas.openxmlformats.org/spreadsheetml/2006/main" count="100" uniqueCount="88">
  <si>
    <t>CASH ADVANCE STATEMENT</t>
  </si>
  <si>
    <t>Project title:</t>
  </si>
  <si>
    <t>Project number:</t>
  </si>
  <si>
    <t>Date</t>
  </si>
  <si>
    <t>US$</t>
  </si>
  <si>
    <t>Advance number</t>
  </si>
  <si>
    <t>CASH ADVANCE REQUIREMENT</t>
  </si>
  <si>
    <t>Cumulative expenditures reported to date</t>
  </si>
  <si>
    <t>A</t>
  </si>
  <si>
    <t>B</t>
  </si>
  <si>
    <t>F</t>
  </si>
  <si>
    <t>E</t>
  </si>
  <si>
    <t>Signature</t>
  </si>
  <si>
    <t>New cash advance requested</t>
  </si>
  <si>
    <t>Date received</t>
  </si>
  <si>
    <t>Total cash advances received to date</t>
  </si>
  <si>
    <t>Cash requirements for the period:</t>
  </si>
  <si>
    <t>STATEMENT OF CASH RECEIPTS AND EXPENDITURES</t>
  </si>
  <si>
    <t>GEF approved budget not yet requested</t>
  </si>
  <si>
    <t>BALANCE OF GEF APPROVED BUDGET NOT YET REQUESTED</t>
  </si>
  <si>
    <t>GEF APPROVED BUDGET</t>
  </si>
  <si>
    <t>C</t>
  </si>
  <si>
    <t>D = B-C</t>
  </si>
  <si>
    <t>F = E-D</t>
  </si>
  <si>
    <t>H = A-B-F</t>
  </si>
  <si>
    <t xml:space="preserve">   Total approved GEF Trust Fund budget</t>
  </si>
  <si>
    <r>
      <t>Estimated disbursements</t>
    </r>
    <r>
      <rPr>
        <sz val="10"/>
        <rFont val="Arial"/>
        <family val="0"/>
      </rPr>
      <t xml:space="preserve"> for the next period</t>
    </r>
  </si>
  <si>
    <t>Project executing partner:</t>
  </si>
  <si>
    <t>Project implementation period:</t>
  </si>
  <si>
    <t>From:</t>
  </si>
  <si>
    <t>To:</t>
  </si>
  <si>
    <t xml:space="preserve">   For use by project executing partner</t>
  </si>
  <si>
    <t>Cash balance held by executing partner</t>
  </si>
  <si>
    <t>Total GEF budget approved for executing partner</t>
  </si>
  <si>
    <t>Project Personnel</t>
  </si>
  <si>
    <t>Consultant</t>
  </si>
  <si>
    <t>Admin personnel</t>
  </si>
  <si>
    <t>Travel on official business</t>
  </si>
  <si>
    <t>Sub-contract (UN agency)</t>
  </si>
  <si>
    <t>Sub-contract (business entity)</t>
  </si>
  <si>
    <t>Sub-contract (supporting organization)</t>
  </si>
  <si>
    <t>Group training</t>
  </si>
  <si>
    <t>Meeting/Conference</t>
  </si>
  <si>
    <t>Non-expendable equipment</t>
  </si>
  <si>
    <t>Expendable equipment</t>
  </si>
  <si>
    <t>Premises</t>
  </si>
  <si>
    <t>Operations and Maintenance</t>
  </si>
  <si>
    <t>Reporting</t>
  </si>
  <si>
    <t>Sundry</t>
  </si>
  <si>
    <t>Explanation</t>
  </si>
  <si>
    <t>Expenditure 
Estimate</t>
  </si>
  <si>
    <t>Total (as per E in Cash Statement)</t>
  </si>
  <si>
    <t xml:space="preserve">*Budget Lines (BL) in this report shall be exactly as specified in the approved budget of the project. </t>
  </si>
  <si>
    <t>BL*</t>
  </si>
  <si>
    <t>Budget Line description</t>
  </si>
  <si>
    <r>
      <t xml:space="preserve">DETAILS OF THE </t>
    </r>
    <r>
      <rPr>
        <b/>
        <u val="single"/>
        <sz val="10"/>
        <rFont val="Arial"/>
        <family val="2"/>
      </rPr>
      <t>ESTIMATED DISBURSEMENTS</t>
    </r>
    <r>
      <rPr>
        <b/>
        <sz val="10"/>
        <rFont val="Arial"/>
        <family val="2"/>
      </rPr>
      <t xml:space="preserve"> FOR THE NEXT PERIOD</t>
    </r>
  </si>
  <si>
    <t>Prevention, Control and Management of Invasive Alien Species in the Pacific islands</t>
  </si>
  <si>
    <t>GFL-2328-3664</t>
  </si>
  <si>
    <t>(as analysed on the schedule below)</t>
  </si>
  <si>
    <t>Name of duly authorized official of the National Executing Agency</t>
  </si>
  <si>
    <t>Cash advances for project received from SPREP to date</t>
  </si>
  <si>
    <t>Request approved by:</t>
  </si>
  <si>
    <t>(for projects where the GEF project grant is channelled through UNEP)</t>
  </si>
  <si>
    <t>Component 1: priority species and ecosystems</t>
  </si>
  <si>
    <t xml:space="preserve"> </t>
  </si>
  <si>
    <t>survey to establish status of endemic nauruan reed warbler / species recovery plan developed</t>
  </si>
  <si>
    <t>survey</t>
  </si>
  <si>
    <t>establish one or more pilot conservation areas including development of alternative livelihood options (terrestrial)</t>
  </si>
  <si>
    <t>consultations</t>
  </si>
  <si>
    <t>establish one or more pilot conservaition areas based on survey and community consultations (marine)</t>
  </si>
  <si>
    <t xml:space="preserve">carry out assessments and establish pilot planting programs for re-establishment and replenishment of corals </t>
  </si>
  <si>
    <t>Component 2: sustainable use of island biodiversity</t>
  </si>
  <si>
    <t>carry out surveys of noddies, set monitoring and asseess harvesting rates</t>
  </si>
  <si>
    <t>surveys</t>
  </si>
  <si>
    <t>national Project Coordinator appointed and functioning</t>
  </si>
  <si>
    <t>salary asterio</t>
  </si>
  <si>
    <t>undertake information review and surveys of terrestrial ecosystems to identify potential sites for conservation areas</t>
  </si>
  <si>
    <t>surveys and travel</t>
  </si>
  <si>
    <t>share survey results and consult with communities</t>
  </si>
  <si>
    <t>undertake info review and surveys of marine ecosystems to identify potential sites for conservation areas</t>
  </si>
  <si>
    <t>share results and consult with communities</t>
  </si>
  <si>
    <t>meetings</t>
  </si>
  <si>
    <t xml:space="preserve">establish national regulatory framework for conservation areas (terrestrial and marine) </t>
  </si>
  <si>
    <t>review information management systems and develop database</t>
  </si>
  <si>
    <t>salary of national coordinator (2 qrts)</t>
  </si>
  <si>
    <r>
      <t xml:space="preserve">implementation of activities #  7, 9 of the workplan </t>
    </r>
    <r>
      <rPr>
        <sz val="10"/>
        <color indexed="17"/>
        <rFont val="Arial"/>
        <family val="2"/>
      </rPr>
      <t>+ some more details on implementation of activities</t>
    </r>
  </si>
  <si>
    <r>
      <t xml:space="preserve">implementation of activities # 2, 3, 7, 9 of the workplan </t>
    </r>
    <r>
      <rPr>
        <sz val="10"/>
        <color indexed="17"/>
        <rFont val="Arial"/>
        <family val="2"/>
      </rPr>
      <t>+ some more details on implementation of activities</t>
    </r>
  </si>
  <si>
    <r>
      <t xml:space="preserve">implementation of activities #  2, 3, 8, 10 of the workplan </t>
    </r>
    <r>
      <rPr>
        <sz val="10"/>
        <color indexed="17"/>
        <rFont val="Arial"/>
        <family val="2"/>
      </rPr>
      <t>+ some more details on implementation of activities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</si>
</sst>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 style="hair"/>
    </border>
    <border>
      <left/>
      <right/>
      <top style="dashed"/>
      <bottom/>
    </border>
    <border>
      <left style="dashed"/>
      <right style="dashed"/>
      <top style="dashed"/>
      <bottom style="dashed"/>
    </border>
    <border>
      <left style="dashed"/>
      <right style="dashed"/>
      <top/>
      <bottom/>
    </border>
    <border>
      <left style="dashed"/>
      <right style="dashed"/>
      <top style="dashed"/>
      <bottom/>
    </border>
    <border>
      <left style="dotted"/>
      <right style="dashed"/>
      <top style="dashed"/>
      <bottom style="dashed"/>
    </border>
    <border>
      <left style="dashed"/>
      <right style="dashed"/>
      <top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/>
    </border>
    <border>
      <left/>
      <right style="dashed"/>
      <top style="dashed"/>
      <bottom style="dashed"/>
    </border>
    <border>
      <left/>
      <right/>
      <top/>
      <bottom style="medium"/>
    </border>
    <border>
      <left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/>
      <top/>
      <bottom style="dashed"/>
    </border>
    <border>
      <left/>
      <right style="dashed"/>
      <top/>
      <bottom style="dashed"/>
    </border>
    <border>
      <left>
        <color indexed="63"/>
      </left>
      <right style="thin"/>
      <top style="dashed"/>
      <bottom/>
    </border>
    <border>
      <left style="thin"/>
      <right style="thin"/>
      <top style="dashed"/>
      <bottom/>
    </border>
    <border>
      <left style="thin"/>
      <right style="dashed"/>
      <top style="dashed"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dashed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5" fontId="0" fillId="0" borderId="12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NumberFormat="1" applyAlignment="1">
      <alignment/>
    </xf>
    <xf numFmtId="0" fontId="44" fillId="0" borderId="0" xfId="0" applyFont="1" applyBorder="1" applyAlignment="1">
      <alignment vertical="top"/>
    </xf>
    <xf numFmtId="3" fontId="0" fillId="34" borderId="0" xfId="0" applyNumberFormat="1" applyFill="1" applyAlignment="1">
      <alignment/>
    </xf>
    <xf numFmtId="9" fontId="0" fillId="0" borderId="0" xfId="0" applyNumberFormat="1" applyAlignment="1">
      <alignment/>
    </xf>
    <xf numFmtId="0" fontId="44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Border="1" applyAlignment="1">
      <alignment vertical="top"/>
    </xf>
    <xf numFmtId="3" fontId="0" fillId="0" borderId="0" xfId="0" applyNumberFormat="1" applyAlignment="1">
      <alignment/>
    </xf>
    <xf numFmtId="17" fontId="0" fillId="33" borderId="12" xfId="0" applyNumberFormat="1" applyFill="1" applyBorder="1" applyAlignment="1">
      <alignment/>
    </xf>
    <xf numFmtId="17" fontId="0" fillId="33" borderId="13" xfId="0" applyNumberFormat="1" applyFill="1" applyBorder="1" applyAlignment="1">
      <alignment/>
    </xf>
    <xf numFmtId="17" fontId="0" fillId="0" borderId="12" xfId="0" applyNumberForma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35" borderId="28" xfId="0" applyFill="1" applyBorder="1" applyAlignment="1">
      <alignment/>
    </xf>
    <xf numFmtId="3" fontId="0" fillId="35" borderId="28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31" xfId="0" applyFill="1" applyBorder="1" applyAlignment="1">
      <alignment horizontal="left" wrapText="1"/>
    </xf>
    <xf numFmtId="0" fontId="0" fillId="33" borderId="32" xfId="0" applyFill="1" applyBorder="1" applyAlignment="1">
      <alignment horizontal="left" wrapText="1"/>
    </xf>
    <xf numFmtId="0" fontId="0" fillId="33" borderId="33" xfId="0" applyFill="1" applyBorder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left" wrapText="1"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0" fillId="33" borderId="36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9" xfId="0" applyFill="1" applyBorder="1" applyAlignment="1">
      <alignment horizontal="left" wrapText="1"/>
    </xf>
    <xf numFmtId="0" fontId="0" fillId="33" borderId="40" xfId="0" applyFill="1" applyBorder="1" applyAlignment="1">
      <alignment horizontal="left" wrapText="1"/>
    </xf>
    <xf numFmtId="0" fontId="0" fillId="33" borderId="4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48">
      <selection activeCell="D57" sqref="D57:F57"/>
    </sheetView>
  </sheetViews>
  <sheetFormatPr defaultColWidth="9.140625" defaultRowHeight="12.75"/>
  <cols>
    <col min="1" max="1" width="6.57421875" style="0" customWidth="1"/>
    <col min="2" max="2" width="42.421875" style="0" customWidth="1"/>
    <col min="3" max="3" width="13.421875" style="0" customWidth="1"/>
    <col min="4" max="4" width="11.00390625" style="0" customWidth="1"/>
    <col min="5" max="5" width="10.7109375" style="0" customWidth="1"/>
    <col min="6" max="6" width="12.8515625" style="0" customWidth="1"/>
    <col min="7" max="7" width="9.7109375" style="5" customWidth="1"/>
    <col min="13" max="13" width="11.7109375" style="0" customWidth="1"/>
  </cols>
  <sheetData>
    <row r="1" spans="1:7" ht="15.75">
      <c r="A1" s="68" t="s">
        <v>0</v>
      </c>
      <c r="B1" s="68"/>
      <c r="C1" s="68"/>
      <c r="D1" s="68"/>
      <c r="E1" s="68"/>
      <c r="F1" s="68"/>
      <c r="G1"/>
    </row>
    <row r="2" spans="1:7" ht="12.75">
      <c r="A2" s="69" t="s">
        <v>62</v>
      </c>
      <c r="B2" s="69"/>
      <c r="C2" s="69"/>
      <c r="D2" s="69"/>
      <c r="E2" s="69"/>
      <c r="F2" s="69"/>
      <c r="G2" s="9"/>
    </row>
    <row r="3" spans="2:4" ht="12.75">
      <c r="B3" s="9"/>
      <c r="C3" s="9"/>
      <c r="D3" s="9"/>
    </row>
    <row r="4" spans="2:10" ht="12.75">
      <c r="B4" s="12" t="s">
        <v>1</v>
      </c>
      <c r="C4" s="75" t="s">
        <v>56</v>
      </c>
      <c r="D4" s="75"/>
      <c r="E4" s="75"/>
      <c r="F4" s="75"/>
      <c r="H4" s="5"/>
      <c r="I4" s="5"/>
      <c r="J4" s="5"/>
    </row>
    <row r="5" spans="2:10" ht="12.75">
      <c r="B5" s="12" t="s">
        <v>2</v>
      </c>
      <c r="C5" s="74" t="s">
        <v>57</v>
      </c>
      <c r="D5" s="74"/>
      <c r="E5" s="74"/>
      <c r="F5" s="74"/>
      <c r="G5" s="6"/>
      <c r="H5" s="5"/>
      <c r="I5" s="5"/>
      <c r="J5" s="5"/>
    </row>
    <row r="6" spans="2:6" ht="12.75">
      <c r="B6" s="12" t="s">
        <v>27</v>
      </c>
      <c r="C6" s="73"/>
      <c r="D6" s="73"/>
      <c r="E6" s="73"/>
      <c r="F6" s="73"/>
    </row>
    <row r="7" spans="2:6" ht="12.75">
      <c r="B7" s="12" t="s">
        <v>28</v>
      </c>
      <c r="C7" s="27" t="s">
        <v>29</v>
      </c>
      <c r="D7" s="42">
        <v>2012</v>
      </c>
      <c r="E7" s="8" t="s">
        <v>30</v>
      </c>
      <c r="F7" s="42">
        <v>2015</v>
      </c>
    </row>
    <row r="8" spans="2:6" ht="12.75">
      <c r="B8" s="12" t="s">
        <v>16</v>
      </c>
      <c r="C8" s="27" t="s">
        <v>29</v>
      </c>
      <c r="D8" s="54">
        <v>41548</v>
      </c>
      <c r="E8" s="6" t="s">
        <v>30</v>
      </c>
      <c r="F8" s="53">
        <v>41621</v>
      </c>
    </row>
    <row r="9" spans="2:6" ht="12.75">
      <c r="B9" s="4"/>
      <c r="D9" s="5"/>
      <c r="E9" s="1"/>
      <c r="F9" s="5"/>
    </row>
    <row r="11" spans="2:6" ht="12.75">
      <c r="B11" s="4" t="s">
        <v>20</v>
      </c>
      <c r="F11" s="18" t="s">
        <v>4</v>
      </c>
    </row>
    <row r="12" spans="2:6" ht="12.75">
      <c r="B12" s="12" t="s">
        <v>31</v>
      </c>
      <c r="E12" s="6" t="s">
        <v>8</v>
      </c>
      <c r="F12" s="22"/>
    </row>
    <row r="13" spans="2:7" s="2" customFormat="1" ht="13.5" thickBot="1">
      <c r="B13" s="11" t="s">
        <v>25</v>
      </c>
      <c r="E13" s="17"/>
      <c r="F13" s="21">
        <f>SUM(F12:F12)</f>
        <v>0</v>
      </c>
      <c r="G13" s="10"/>
    </row>
    <row r="14" spans="5:7" s="2" customFormat="1" ht="13.5" thickTop="1">
      <c r="E14" s="3"/>
      <c r="F14" s="23"/>
      <c r="G14" s="10"/>
    </row>
    <row r="15" spans="2:6" ht="12.75">
      <c r="B15" s="4" t="s">
        <v>17</v>
      </c>
      <c r="E15" s="1"/>
      <c r="F15" s="20"/>
    </row>
    <row r="16" spans="2:6" ht="12.75">
      <c r="B16" t="s">
        <v>60</v>
      </c>
      <c r="E16" s="1"/>
      <c r="F16" s="24"/>
    </row>
    <row r="17" spans="2:7" s="2" customFormat="1" ht="12.75">
      <c r="B17" s="13" t="s">
        <v>5</v>
      </c>
      <c r="C17" t="s">
        <v>14</v>
      </c>
      <c r="D17"/>
      <c r="E17" s="3"/>
      <c r="F17" s="25" t="s">
        <v>4</v>
      </c>
      <c r="G17" s="10"/>
    </row>
    <row r="18" spans="2:6" ht="12.75">
      <c r="B18" s="14">
        <v>1</v>
      </c>
      <c r="C18" s="19"/>
      <c r="D18" s="55">
        <v>41153</v>
      </c>
      <c r="E18" s="1"/>
      <c r="F18" s="60">
        <v>32390</v>
      </c>
    </row>
    <row r="19" spans="2:6" ht="12.75">
      <c r="B19" s="14">
        <v>2</v>
      </c>
      <c r="C19" s="16"/>
      <c r="D19" s="16"/>
      <c r="E19" s="1"/>
      <c r="F19" s="60"/>
    </row>
    <row r="20" spans="2:6" ht="12.75">
      <c r="B20" s="14">
        <v>3</v>
      </c>
      <c r="C20" s="16"/>
      <c r="D20" s="16"/>
      <c r="E20" s="1"/>
      <c r="F20" s="60"/>
    </row>
    <row r="21" spans="2:6" ht="12.75">
      <c r="B21" s="14">
        <v>4</v>
      </c>
      <c r="C21" s="16"/>
      <c r="D21" s="16"/>
      <c r="E21" s="1"/>
      <c r="F21" s="60"/>
    </row>
    <row r="22" spans="2:6" ht="12.75">
      <c r="B22" s="14">
        <v>5</v>
      </c>
      <c r="C22" s="15"/>
      <c r="D22" s="15"/>
      <c r="E22" s="1"/>
      <c r="F22" s="60"/>
    </row>
    <row r="23" spans="2:6" ht="12.75">
      <c r="B23" s="14">
        <v>6</v>
      </c>
      <c r="C23" s="16"/>
      <c r="D23" s="16"/>
      <c r="E23" s="1"/>
      <c r="F23" s="61"/>
    </row>
    <row r="24" spans="2:6" ht="12.75">
      <c r="B24" t="s">
        <v>15</v>
      </c>
      <c r="E24" s="1" t="s">
        <v>9</v>
      </c>
      <c r="F24" s="62">
        <f>SUM(F18:F23)</f>
        <v>32390</v>
      </c>
    </row>
    <row r="25" spans="2:6" ht="12.75">
      <c r="B25" t="s">
        <v>7</v>
      </c>
      <c r="E25" s="1" t="s">
        <v>21</v>
      </c>
      <c r="F25" s="60">
        <v>32390</v>
      </c>
    </row>
    <row r="26" spans="2:6" ht="13.5" thickBot="1">
      <c r="B26" t="s">
        <v>32</v>
      </c>
      <c r="E26" s="1" t="s">
        <v>22</v>
      </c>
      <c r="F26" s="63">
        <f>F24-F25</f>
        <v>0</v>
      </c>
    </row>
    <row r="27" spans="5:6" ht="13.5" thickTop="1">
      <c r="E27" s="1"/>
      <c r="F27" s="64"/>
    </row>
    <row r="28" spans="5:6" ht="12.75">
      <c r="E28" s="1"/>
      <c r="F28" s="65"/>
    </row>
    <row r="29" spans="2:6" ht="12.75">
      <c r="B29" s="4" t="s">
        <v>6</v>
      </c>
      <c r="E29" s="1"/>
      <c r="F29" s="65"/>
    </row>
    <row r="30" spans="2:6" ht="12.75">
      <c r="B30" s="26" t="s">
        <v>26</v>
      </c>
      <c r="E30" s="1" t="s">
        <v>11</v>
      </c>
      <c r="F30" s="66">
        <v>26600</v>
      </c>
    </row>
    <row r="31" spans="2:6" ht="12.75">
      <c r="B31" t="s">
        <v>58</v>
      </c>
      <c r="E31" s="1"/>
      <c r="F31" s="61"/>
    </row>
    <row r="32" spans="2:6" ht="13.5" thickBot="1">
      <c r="B32" t="s">
        <v>13</v>
      </c>
      <c r="E32" s="1" t="s">
        <v>23</v>
      </c>
      <c r="F32" s="63">
        <f>F30-F26</f>
        <v>26600</v>
      </c>
    </row>
    <row r="33" spans="5:6" ht="13.5" thickTop="1">
      <c r="E33" s="1"/>
      <c r="F33" s="65"/>
    </row>
    <row r="34" spans="5:6" ht="12.75">
      <c r="E34" s="1"/>
      <c r="F34" s="65"/>
    </row>
    <row r="35" spans="2:6" ht="12.75">
      <c r="B35" s="4" t="s">
        <v>19</v>
      </c>
      <c r="E35" s="1"/>
      <c r="F35" s="65"/>
    </row>
    <row r="36" spans="2:6" ht="12.75">
      <c r="B36" t="s">
        <v>33</v>
      </c>
      <c r="E36" s="1" t="s">
        <v>8</v>
      </c>
      <c r="F36" s="66">
        <v>350000</v>
      </c>
    </row>
    <row r="37" spans="2:6" ht="12.75">
      <c r="B37" t="s">
        <v>15</v>
      </c>
      <c r="E37" s="1" t="s">
        <v>9</v>
      </c>
      <c r="F37" s="66">
        <v>32390</v>
      </c>
    </row>
    <row r="38" spans="2:6" ht="12.75">
      <c r="B38" t="s">
        <v>13</v>
      </c>
      <c r="E38" s="1" t="s">
        <v>10</v>
      </c>
      <c r="F38" s="67">
        <v>26600</v>
      </c>
    </row>
    <row r="39" spans="2:6" ht="13.5" thickBot="1">
      <c r="B39" t="s">
        <v>18</v>
      </c>
      <c r="E39" s="1" t="s">
        <v>24</v>
      </c>
      <c r="F39" s="63">
        <f>F36-F37-F38</f>
        <v>291010</v>
      </c>
    </row>
    <row r="40" ht="13.5" thickTop="1"/>
    <row r="42" spans="2:4" ht="12.75">
      <c r="B42" s="41" t="s">
        <v>61</v>
      </c>
      <c r="C42" s="5"/>
      <c r="D42" s="5"/>
    </row>
    <row r="43" spans="2:6" ht="13.5" thickBot="1">
      <c r="B43" s="43"/>
      <c r="D43" s="43"/>
      <c r="F43" s="43"/>
    </row>
    <row r="44" spans="2:6" ht="12.75">
      <c r="B44" s="41" t="s">
        <v>59</v>
      </c>
      <c r="C44" s="1"/>
      <c r="D44" s="1" t="s">
        <v>12</v>
      </c>
      <c r="E44" s="1"/>
      <c r="F44" s="1" t="s">
        <v>3</v>
      </c>
    </row>
    <row r="46" spans="1:6" ht="12.75">
      <c r="A46" s="5"/>
      <c r="B46" s="5"/>
      <c r="C46" s="5"/>
      <c r="D46" s="5"/>
      <c r="E46" s="5"/>
      <c r="F46" s="5"/>
    </row>
    <row r="47" spans="1:6" ht="19.5" customHeight="1">
      <c r="A47" s="4" t="s">
        <v>55</v>
      </c>
      <c r="B47" s="5"/>
      <c r="C47" s="5"/>
      <c r="D47" s="5"/>
      <c r="E47" s="5"/>
      <c r="F47" s="5"/>
    </row>
    <row r="48" spans="1:6" ht="19.5" customHeight="1">
      <c r="A48" s="1" t="s">
        <v>29</v>
      </c>
      <c r="B48" s="53">
        <v>41548</v>
      </c>
      <c r="C48" s="5"/>
      <c r="D48" s="5"/>
      <c r="E48" s="5"/>
      <c r="F48" s="5"/>
    </row>
    <row r="49" spans="1:9" ht="19.5" customHeight="1">
      <c r="A49" s="6" t="s">
        <v>30</v>
      </c>
      <c r="B49" s="54">
        <v>41699</v>
      </c>
      <c r="C49" s="5"/>
      <c r="D49" s="5"/>
      <c r="E49" s="5"/>
      <c r="F49" s="5"/>
      <c r="H49" s="5"/>
      <c r="I49" s="5"/>
    </row>
    <row r="50" spans="2:6" ht="19.5" customHeight="1">
      <c r="B50" s="5"/>
      <c r="C50" s="7"/>
      <c r="D50" s="7"/>
      <c r="E50" s="7"/>
      <c r="F50" s="7"/>
    </row>
    <row r="51" spans="1:7" s="39" customFormat="1" ht="27.75" customHeight="1">
      <c r="A51" s="32" t="s">
        <v>53</v>
      </c>
      <c r="B51" s="37" t="s">
        <v>54</v>
      </c>
      <c r="C51" s="40" t="s">
        <v>50</v>
      </c>
      <c r="D51" s="76" t="s">
        <v>49</v>
      </c>
      <c r="E51" s="77"/>
      <c r="F51" s="78"/>
      <c r="G51" s="38"/>
    </row>
    <row r="52" spans="1:13" ht="30" customHeight="1">
      <c r="A52" s="29">
        <v>1101</v>
      </c>
      <c r="B52" s="28" t="s">
        <v>34</v>
      </c>
      <c r="C52" s="58">
        <v>5000</v>
      </c>
      <c r="D52" s="82" t="s">
        <v>84</v>
      </c>
      <c r="E52" s="71"/>
      <c r="F52" s="72"/>
      <c r="H52" s="20"/>
      <c r="M52" s="20"/>
    </row>
    <row r="53" spans="1:15" ht="42" customHeight="1">
      <c r="A53" s="33">
        <v>1201</v>
      </c>
      <c r="B53" s="56" t="s">
        <v>35</v>
      </c>
      <c r="C53" s="59">
        <v>8000</v>
      </c>
      <c r="D53" s="82" t="s">
        <v>85</v>
      </c>
      <c r="E53" s="71"/>
      <c r="F53" s="72"/>
      <c r="H53" s="20"/>
      <c r="I53" s="45"/>
      <c r="M53" s="20"/>
      <c r="O53" s="52"/>
    </row>
    <row r="54" spans="1:13" ht="30" customHeight="1">
      <c r="A54" s="31">
        <v>1301</v>
      </c>
      <c r="B54" s="56" t="s">
        <v>36</v>
      </c>
      <c r="C54" s="58"/>
      <c r="D54" s="79"/>
      <c r="E54" s="80"/>
      <c r="F54" s="81"/>
      <c r="H54" s="20"/>
      <c r="M54" s="20"/>
    </row>
    <row r="55" spans="1:13" ht="43.5" customHeight="1">
      <c r="A55" s="29">
        <v>1601</v>
      </c>
      <c r="B55" s="56" t="s">
        <v>37</v>
      </c>
      <c r="C55" s="58">
        <v>8600</v>
      </c>
      <c r="D55" s="83" t="s">
        <v>86</v>
      </c>
      <c r="E55" s="80"/>
      <c r="F55" s="81"/>
      <c r="H55" s="20"/>
      <c r="M55" s="20"/>
    </row>
    <row r="56" spans="1:13" ht="30" customHeight="1">
      <c r="A56" s="31">
        <v>2101</v>
      </c>
      <c r="B56" s="56" t="s">
        <v>38</v>
      </c>
      <c r="C56" s="58"/>
      <c r="D56" s="79"/>
      <c r="E56" s="80"/>
      <c r="F56" s="81"/>
      <c r="H56" s="20"/>
      <c r="M56" s="20"/>
    </row>
    <row r="57" spans="1:13" ht="30" customHeight="1">
      <c r="A57" s="34">
        <v>2201</v>
      </c>
      <c r="B57" s="56" t="s">
        <v>40</v>
      </c>
      <c r="C57" s="58"/>
      <c r="D57" s="79"/>
      <c r="E57" s="80"/>
      <c r="F57" s="81"/>
      <c r="H57" s="20"/>
      <c r="M57" s="20"/>
    </row>
    <row r="58" spans="1:13" ht="30" customHeight="1">
      <c r="A58" s="35">
        <v>2301</v>
      </c>
      <c r="B58" s="7" t="s">
        <v>39</v>
      </c>
      <c r="C58" s="58"/>
      <c r="D58" s="79"/>
      <c r="E58" s="80"/>
      <c r="F58" s="81"/>
      <c r="H58" s="20"/>
      <c r="M58" s="20"/>
    </row>
    <row r="59" spans="1:13" ht="30" customHeight="1">
      <c r="A59" s="36">
        <v>3201</v>
      </c>
      <c r="B59" s="7" t="s">
        <v>41</v>
      </c>
      <c r="C59" s="58"/>
      <c r="D59" s="79"/>
      <c r="E59" s="80"/>
      <c r="F59" s="81"/>
      <c r="H59" s="20"/>
      <c r="M59" s="20"/>
    </row>
    <row r="60" spans="1:13" ht="46.5" customHeight="1">
      <c r="A60" s="31">
        <v>3301</v>
      </c>
      <c r="B60" s="56" t="s">
        <v>42</v>
      </c>
      <c r="C60" s="58">
        <v>5000</v>
      </c>
      <c r="D60" s="83" t="s">
        <v>87</v>
      </c>
      <c r="E60" s="80"/>
      <c r="F60" s="81"/>
      <c r="H60" s="20"/>
      <c r="M60" s="20"/>
    </row>
    <row r="61" spans="1:13" ht="30" customHeight="1">
      <c r="A61" s="29">
        <v>4101</v>
      </c>
      <c r="B61" s="5" t="s">
        <v>44</v>
      </c>
      <c r="C61" s="58"/>
      <c r="D61" s="70"/>
      <c r="E61" s="71"/>
      <c r="F61" s="72"/>
      <c r="H61" s="20"/>
      <c r="M61" s="20"/>
    </row>
    <row r="62" spans="1:13" ht="30" customHeight="1">
      <c r="A62" s="29">
        <v>4201</v>
      </c>
      <c r="B62" s="56" t="s">
        <v>43</v>
      </c>
      <c r="C62" s="58"/>
      <c r="D62" s="70"/>
      <c r="E62" s="71"/>
      <c r="F62" s="72"/>
      <c r="H62" s="20"/>
      <c r="M62" s="20"/>
    </row>
    <row r="63" spans="1:13" ht="30" customHeight="1">
      <c r="A63" s="31">
        <v>4301</v>
      </c>
      <c r="B63" s="5" t="s">
        <v>45</v>
      </c>
      <c r="C63" s="58"/>
      <c r="D63" s="87"/>
      <c r="E63" s="88"/>
      <c r="F63" s="89"/>
      <c r="H63" s="20"/>
      <c r="M63" s="20"/>
    </row>
    <row r="64" spans="1:13" ht="30" customHeight="1">
      <c r="A64" s="31">
        <v>5101</v>
      </c>
      <c r="B64" s="56" t="s">
        <v>46</v>
      </c>
      <c r="C64" s="58"/>
      <c r="D64" s="79"/>
      <c r="E64" s="80"/>
      <c r="F64" s="81"/>
      <c r="H64" s="20"/>
      <c r="M64" s="20"/>
    </row>
    <row r="65" spans="1:13" ht="30" customHeight="1">
      <c r="A65" s="29">
        <v>5201</v>
      </c>
      <c r="B65" s="5" t="s">
        <v>47</v>
      </c>
      <c r="C65" s="58"/>
      <c r="D65" s="79"/>
      <c r="E65" s="80"/>
      <c r="F65" s="81"/>
      <c r="H65" s="20"/>
      <c r="M65" s="20"/>
    </row>
    <row r="66" spans="1:13" ht="30" customHeight="1">
      <c r="A66" s="30">
        <v>5301</v>
      </c>
      <c r="B66" s="56" t="s">
        <v>48</v>
      </c>
      <c r="C66" s="58"/>
      <c r="D66" s="84"/>
      <c r="E66" s="85"/>
      <c r="F66" s="86"/>
      <c r="H66" s="20"/>
      <c r="M66" s="20"/>
    </row>
    <row r="67" spans="1:13" ht="30" customHeight="1">
      <c r="A67" s="29">
        <v>99</v>
      </c>
      <c r="B67" s="57" t="s">
        <v>51</v>
      </c>
      <c r="C67" s="58">
        <f>SUM(C52:C60)</f>
        <v>26600</v>
      </c>
      <c r="D67" s="28"/>
      <c r="E67" s="28"/>
      <c r="F67" s="28"/>
      <c r="H67" s="20"/>
      <c r="M67" s="20"/>
    </row>
    <row r="68" spans="1:6" ht="12.75">
      <c r="A68" s="91"/>
      <c r="B68" s="91"/>
      <c r="C68" s="91"/>
      <c r="D68" s="91"/>
      <c r="E68" s="91"/>
      <c r="F68" s="91"/>
    </row>
    <row r="69" spans="1:7" ht="12.75">
      <c r="A69" s="90" t="s">
        <v>52</v>
      </c>
      <c r="B69" s="90"/>
      <c r="C69" s="90"/>
      <c r="D69" s="90"/>
      <c r="E69" s="90"/>
      <c r="F69" s="90"/>
      <c r="G69"/>
    </row>
  </sheetData>
  <sheetProtection/>
  <mergeCells count="23">
    <mergeCell ref="D65:F65"/>
    <mergeCell ref="D66:F66"/>
    <mergeCell ref="D63:F63"/>
    <mergeCell ref="A69:F69"/>
    <mergeCell ref="A68:F68"/>
    <mergeCell ref="D64:F64"/>
    <mergeCell ref="D52:F52"/>
    <mergeCell ref="D53:F53"/>
    <mergeCell ref="D54:F54"/>
    <mergeCell ref="D59:F59"/>
    <mergeCell ref="D60:F60"/>
    <mergeCell ref="D55:F55"/>
    <mergeCell ref="D58:F58"/>
    <mergeCell ref="A1:F1"/>
    <mergeCell ref="A2:F2"/>
    <mergeCell ref="D61:F61"/>
    <mergeCell ref="D62:F62"/>
    <mergeCell ref="C6:F6"/>
    <mergeCell ref="C5:F5"/>
    <mergeCell ref="C4:F4"/>
    <mergeCell ref="D51:F51"/>
    <mergeCell ref="D56:F56"/>
    <mergeCell ref="D57:F57"/>
  </mergeCells>
  <printOptions/>
  <pageMargins left="0.5" right="0.5" top="1" bottom="0.5" header="0.5" footer="0.511811023622047"/>
  <pageSetup horizontalDpi="600" verticalDpi="600" orientation="portrait" paperSize="9" scale="95" r:id="rId1"/>
  <headerFooter alignWithMargins="0">
    <oddHeader>&amp;L&amp;"Arial,Bold"&amp;11&amp;A&amp;R&amp;"Arial,Bold"&amp;F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A1">
      <selection activeCell="R14" sqref="R14"/>
    </sheetView>
  </sheetViews>
  <sheetFormatPr defaultColWidth="9.140625" defaultRowHeight="12.75"/>
  <sheetData>
    <row r="3" spans="2:12" ht="15">
      <c r="B3" s="44" t="s">
        <v>63</v>
      </c>
      <c r="F3" t="s">
        <v>64</v>
      </c>
      <c r="L3" s="44"/>
    </row>
    <row r="4" spans="1:19" ht="12.75">
      <c r="A4" s="45">
        <v>1</v>
      </c>
      <c r="B4" s="46" t="s">
        <v>65</v>
      </c>
      <c r="M4" s="47">
        <v>13800</v>
      </c>
      <c r="O4" s="48">
        <v>0.8</v>
      </c>
      <c r="P4">
        <v>11040</v>
      </c>
      <c r="R4">
        <f>13800*0.2</f>
        <v>2760</v>
      </c>
      <c r="S4" t="s">
        <v>66</v>
      </c>
    </row>
    <row r="5" spans="1:19" ht="12.75">
      <c r="A5">
        <v>2</v>
      </c>
      <c r="B5" s="46" t="s">
        <v>67</v>
      </c>
      <c r="M5" s="47">
        <v>56500</v>
      </c>
      <c r="O5" s="48">
        <v>0.3</v>
      </c>
      <c r="P5">
        <v>16800</v>
      </c>
      <c r="R5">
        <f>5600+6250</f>
        <v>11850</v>
      </c>
      <c r="S5" t="s">
        <v>68</v>
      </c>
    </row>
    <row r="6" spans="1:19" ht="12.75">
      <c r="A6">
        <v>3</v>
      </c>
      <c r="B6" s="49" t="s">
        <v>69</v>
      </c>
      <c r="M6" s="47">
        <v>22900</v>
      </c>
      <c r="O6" s="48">
        <v>0.3</v>
      </c>
      <c r="P6">
        <v>6870</v>
      </c>
      <c r="R6">
        <f>2290+2500</f>
        <v>4790</v>
      </c>
      <c r="S6" t="s">
        <v>68</v>
      </c>
    </row>
    <row r="7" spans="1:16" ht="12.75">
      <c r="A7">
        <v>4</v>
      </c>
      <c r="B7" s="49" t="s">
        <v>70</v>
      </c>
      <c r="M7" s="47">
        <v>72000</v>
      </c>
      <c r="O7" s="48">
        <v>0.3</v>
      </c>
      <c r="P7">
        <v>21600</v>
      </c>
    </row>
    <row r="8" ht="15">
      <c r="B8" s="44" t="s">
        <v>71</v>
      </c>
    </row>
    <row r="9" spans="1:19" ht="12.75">
      <c r="A9">
        <v>5</v>
      </c>
      <c r="B9" s="46" t="s">
        <v>72</v>
      </c>
      <c r="M9" s="47">
        <v>22800</v>
      </c>
      <c r="O9" s="48">
        <v>0.3</v>
      </c>
      <c r="P9">
        <v>6840</v>
      </c>
      <c r="R9">
        <f>4300+2500</f>
        <v>6800</v>
      </c>
      <c r="S9" t="s">
        <v>73</v>
      </c>
    </row>
    <row r="10" spans="1:19" ht="12.75">
      <c r="A10">
        <v>6</v>
      </c>
      <c r="B10" s="50" t="s">
        <v>74</v>
      </c>
      <c r="M10" s="47">
        <v>45000</v>
      </c>
      <c r="R10">
        <v>10000</v>
      </c>
      <c r="S10" t="s">
        <v>75</v>
      </c>
    </row>
    <row r="11" spans="1:19" ht="12.75">
      <c r="A11">
        <v>7</v>
      </c>
      <c r="B11" s="46" t="s">
        <v>76</v>
      </c>
      <c r="M11" s="47">
        <v>38000</v>
      </c>
      <c r="O11" s="48">
        <v>0.6</v>
      </c>
      <c r="P11">
        <v>22800</v>
      </c>
      <c r="R11">
        <f>7600+7600</f>
        <v>15200</v>
      </c>
      <c r="S11" t="s">
        <v>77</v>
      </c>
    </row>
    <row r="12" spans="1:19" ht="12.75">
      <c r="A12">
        <v>8</v>
      </c>
      <c r="B12" s="50" t="s">
        <v>78</v>
      </c>
      <c r="M12" s="47">
        <v>8000</v>
      </c>
      <c r="R12">
        <v>2000</v>
      </c>
      <c r="S12" t="s">
        <v>68</v>
      </c>
    </row>
    <row r="13" spans="1:19" ht="12.75">
      <c r="A13">
        <v>9</v>
      </c>
      <c r="B13" s="49" t="s">
        <v>79</v>
      </c>
      <c r="M13" s="47">
        <v>27000</v>
      </c>
      <c r="O13" s="48">
        <v>0.6</v>
      </c>
      <c r="P13">
        <v>16200</v>
      </c>
      <c r="R13">
        <f>5400+5500</f>
        <v>10900</v>
      </c>
      <c r="S13" t="s">
        <v>77</v>
      </c>
    </row>
    <row r="14" spans="1:19" ht="12.75">
      <c r="A14">
        <v>10</v>
      </c>
      <c r="B14" s="50" t="s">
        <v>80</v>
      </c>
      <c r="M14" s="47">
        <v>8000</v>
      </c>
      <c r="R14">
        <f>800+800</f>
        <v>1600</v>
      </c>
      <c r="S14" t="s">
        <v>81</v>
      </c>
    </row>
    <row r="15" spans="1:13" ht="12.75">
      <c r="A15">
        <v>11</v>
      </c>
      <c r="B15" s="51" t="s">
        <v>82</v>
      </c>
      <c r="M15" s="47">
        <v>15000</v>
      </c>
    </row>
    <row r="16" spans="1:13" ht="12.75">
      <c r="A16">
        <v>12</v>
      </c>
      <c r="B16" s="51" t="s">
        <v>83</v>
      </c>
      <c r="M16" s="47">
        <v>21000</v>
      </c>
    </row>
    <row r="18" spans="13:16" ht="12.75">
      <c r="M18" s="52">
        <f>SUM(M4:M16)</f>
        <v>350000</v>
      </c>
      <c r="P18">
        <f>SUM(P4:P13)</f>
        <v>102150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taylorc</dc:creator>
  <cp:keywords/>
  <dc:description/>
  <cp:lastModifiedBy>gianlucas</cp:lastModifiedBy>
  <cp:lastPrinted>2008-12-17T06:29:08Z</cp:lastPrinted>
  <dcterms:created xsi:type="dcterms:W3CDTF">2006-08-08T13:15:35Z</dcterms:created>
  <dcterms:modified xsi:type="dcterms:W3CDTF">2013-10-22T19:53:52Z</dcterms:modified>
  <cp:category/>
  <cp:version/>
  <cp:contentType/>
  <cp:contentStatus/>
</cp:coreProperties>
</file>